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872" windowHeight="6396"/>
  </bookViews>
  <sheets>
    <sheet name="原型" sheetId="3" r:id="rId1"/>
  </sheets>
  <calcPr calcId="145621"/>
</workbook>
</file>

<file path=xl/calcChain.xml><?xml version="1.0" encoding="utf-8"?>
<calcChain xmlns="http://schemas.openxmlformats.org/spreadsheetml/2006/main">
  <c r="I32" i="3" l="1"/>
  <c r="H32" i="3"/>
  <c r="I26" i="3"/>
  <c r="H26" i="3"/>
  <c r="J32" i="3"/>
  <c r="I20" i="3"/>
  <c r="H20" i="3"/>
  <c r="J20" i="3"/>
  <c r="I24" i="3"/>
  <c r="J23" i="3"/>
  <c r="L23" i="3"/>
  <c r="H24" i="3"/>
  <c r="J24" i="3"/>
  <c r="J26" i="3"/>
  <c r="K41" i="3"/>
  <c r="N45" i="3"/>
  <c r="J31" i="3"/>
  <c r="L31" i="3"/>
  <c r="J25" i="3"/>
  <c r="L25" i="3"/>
  <c r="J19" i="3"/>
  <c r="L19" i="3"/>
  <c r="L41" i="3"/>
</calcChain>
</file>

<file path=xl/sharedStrings.xml><?xml version="1.0" encoding="utf-8"?>
<sst xmlns="http://schemas.openxmlformats.org/spreadsheetml/2006/main" count="71" uniqueCount="65">
  <si>
    <t>A/P, VOR</t>
    <phoneticPr fontId="2"/>
  </si>
  <si>
    <t>DATE</t>
    <phoneticPr fontId="2"/>
  </si>
  <si>
    <t>SHIP</t>
    <phoneticPr fontId="2"/>
  </si>
  <si>
    <t>FROM</t>
    <phoneticPr fontId="2"/>
  </si>
  <si>
    <t>TO</t>
    <phoneticPr fontId="2"/>
  </si>
  <si>
    <t>BLOCK OUT</t>
    <phoneticPr fontId="2"/>
  </si>
  <si>
    <t>BLOCK IN</t>
    <phoneticPr fontId="2"/>
  </si>
  <si>
    <t>:</t>
    <phoneticPr fontId="2"/>
  </si>
  <si>
    <t>CLEARANCE</t>
    <phoneticPr fontId="2"/>
  </si>
  <si>
    <t>WX</t>
    <phoneticPr fontId="2"/>
  </si>
  <si>
    <t xml:space="preserve"> C:</t>
    <phoneticPr fontId="2"/>
  </si>
  <si>
    <t xml:space="preserve"> R:</t>
    <phoneticPr fontId="2"/>
  </si>
  <si>
    <t>DEP.</t>
    <phoneticPr fontId="2"/>
  </si>
  <si>
    <t>Transition</t>
    <phoneticPr fontId="2"/>
  </si>
  <si>
    <t>FPL</t>
    <phoneticPr fontId="2"/>
  </si>
  <si>
    <t xml:space="preserve"> A:</t>
    <phoneticPr fontId="2"/>
  </si>
  <si>
    <t xml:space="preserve"> F:</t>
    <phoneticPr fontId="2"/>
  </si>
  <si>
    <t xml:space="preserve"> T:</t>
    <phoneticPr fontId="2"/>
  </si>
  <si>
    <t>COP</t>
    <phoneticPr fontId="2"/>
  </si>
  <si>
    <t>FIX</t>
    <phoneticPr fontId="2"/>
  </si>
  <si>
    <t>TAS</t>
    <phoneticPr fontId="2"/>
  </si>
  <si>
    <t>WIND</t>
    <phoneticPr fontId="2"/>
  </si>
  <si>
    <t>GS</t>
    <phoneticPr fontId="2"/>
  </si>
  <si>
    <t>DIST</t>
    <phoneticPr fontId="2"/>
  </si>
  <si>
    <t>ETE</t>
    <phoneticPr fontId="2"/>
  </si>
  <si>
    <t>ETA</t>
    <phoneticPr fontId="2"/>
  </si>
  <si>
    <t>ATA</t>
    <phoneticPr fontId="2"/>
  </si>
  <si>
    <t>WCA</t>
    <phoneticPr fontId="2"/>
  </si>
  <si>
    <t>MH</t>
    <phoneticPr fontId="2"/>
  </si>
  <si>
    <t>TAKEOFF</t>
    <phoneticPr fontId="2"/>
  </si>
  <si>
    <t>LANDING</t>
    <phoneticPr fontId="2"/>
  </si>
  <si>
    <t>TOTAL</t>
    <phoneticPr fontId="2"/>
  </si>
  <si>
    <t>Fuel</t>
    <phoneticPr fontId="2"/>
  </si>
  <si>
    <t>Cruise</t>
    <phoneticPr fontId="2"/>
  </si>
  <si>
    <t>Climb:</t>
    <phoneticPr fontId="2"/>
  </si>
  <si>
    <t>App:</t>
    <phoneticPr fontId="2"/>
  </si>
  <si>
    <t>Alt.:</t>
    <phoneticPr fontId="2"/>
  </si>
  <si>
    <t>Res.:</t>
    <phoneticPr fontId="2"/>
  </si>
  <si>
    <t>Total</t>
    <phoneticPr fontId="2"/>
  </si>
  <si>
    <t xml:space="preserve">Fuel: </t>
    <phoneticPr fontId="2"/>
  </si>
  <si>
    <t xml:space="preserve">0.25gal/1000' </t>
    <phoneticPr fontId="2"/>
  </si>
  <si>
    <t>12gal/h</t>
    <phoneticPr fontId="2"/>
  </si>
  <si>
    <t>6gal./h</t>
    <phoneticPr fontId="2"/>
  </si>
  <si>
    <t>JA666C</t>
    <phoneticPr fontId="2"/>
  </si>
  <si>
    <t>RJCO</t>
    <phoneticPr fontId="2"/>
  </si>
  <si>
    <t>AWE</t>
    <phoneticPr fontId="2"/>
  </si>
  <si>
    <t>SPE</t>
    <phoneticPr fontId="2"/>
  </si>
  <si>
    <t>Sapporo</t>
    <phoneticPr fontId="2"/>
  </si>
  <si>
    <t>Asahikawa</t>
    <phoneticPr fontId="2"/>
  </si>
  <si>
    <t>Ident</t>
    <phoneticPr fontId="2"/>
  </si>
  <si>
    <t>Frequ.</t>
    <phoneticPr fontId="2"/>
  </si>
  <si>
    <t>Alt</t>
    <phoneticPr fontId="2"/>
  </si>
  <si>
    <t>CRS</t>
    <phoneticPr fontId="2"/>
  </si>
  <si>
    <t>*** *\\* *</t>
    <phoneticPr fontId="2"/>
  </si>
  <si>
    <t>WKE</t>
    <phoneticPr fontId="2"/>
  </si>
  <si>
    <r>
      <t xml:space="preserve">Rumoi
</t>
    </r>
    <r>
      <rPr>
        <b/>
        <sz val="8"/>
        <rFont val="ＭＳ Ｐゴシック"/>
        <family val="3"/>
        <charset val="128"/>
      </rPr>
      <t>SPE D36.6</t>
    </r>
    <phoneticPr fontId="2"/>
  </si>
  <si>
    <r>
      <t xml:space="preserve">Rumoi
</t>
    </r>
    <r>
      <rPr>
        <b/>
        <sz val="8"/>
        <rFont val="ＭＳ Ｐゴシック"/>
        <family val="3"/>
        <charset val="128"/>
      </rPr>
      <t>CHE D58</t>
    </r>
    <phoneticPr fontId="2"/>
  </si>
  <si>
    <t>AWE</t>
    <phoneticPr fontId="2"/>
  </si>
  <si>
    <t>*\ *\\ *</t>
    <phoneticPr fontId="2"/>
  </si>
  <si>
    <t>RJEC</t>
    <phoneticPr fontId="2"/>
  </si>
  <si>
    <t>*\\ \*\ *</t>
    <phoneticPr fontId="2"/>
  </si>
  <si>
    <t>*** *\\* *</t>
    <phoneticPr fontId="2"/>
  </si>
  <si>
    <t xml:space="preserve">\*\*  **** * </t>
    <phoneticPr fontId="2"/>
  </si>
  <si>
    <t>PETER STEEGER NAVIGATION LOG</t>
    <phoneticPr fontId="2"/>
  </si>
  <si>
    <t xml:space="preserve">PILOT NAME: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</si>
</sst>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8"/>
      <name val="ＭＳ Ｐゴシック"/>
      <family val="3"/>
      <charset val="128"/>
    </font>
    <font>
      <b/>
      <sz val="10"/>
      <color theme="3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b/>
      <sz val="9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12" xfId="0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4" fillId="0" borderId="35" xfId="0" applyFont="1" applyBorder="1">
      <alignment vertical="center"/>
    </xf>
    <xf numFmtId="0" fontId="7" fillId="0" borderId="0" xfId="0" applyFont="1" applyFill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4" xfId="0" quotePrefix="1" applyFont="1" applyBorder="1" applyAlignment="1">
      <alignment horizontal="center" vertical="center"/>
    </xf>
    <xf numFmtId="0" fontId="0" fillId="0" borderId="6" xfId="0" quotePrefix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4"/>
  <sheetViews>
    <sheetView showGridLines="0" tabSelected="1" zoomScale="115" zoomScaleNormal="115" workbookViewId="0">
      <selection activeCell="P8" sqref="P8"/>
    </sheetView>
  </sheetViews>
  <sheetFormatPr defaultRowHeight="13.2" x14ac:dyDescent="0.2"/>
  <cols>
    <col min="1" max="1" width="2.6640625" customWidth="1"/>
    <col min="2" max="2" width="5.6640625" customWidth="1"/>
    <col min="3" max="3" width="9.6640625" customWidth="1"/>
    <col min="4" max="4" width="6.44140625" customWidth="1"/>
    <col min="5" max="5" width="5.21875" customWidth="1"/>
    <col min="6" max="6" width="4" customWidth="1"/>
    <col min="7" max="7" width="5" customWidth="1"/>
    <col min="8" max="8" width="6.21875" customWidth="1"/>
    <col min="9" max="9" width="5.21875" customWidth="1"/>
    <col min="10" max="14" width="4.6640625" customWidth="1"/>
  </cols>
  <sheetData>
    <row r="1" spans="1:28" x14ac:dyDescent="0.2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3.8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x14ac:dyDescent="0.2">
      <c r="A3" s="7"/>
      <c r="B3" s="100" t="s">
        <v>63</v>
      </c>
      <c r="C3" s="101"/>
      <c r="D3" s="101"/>
      <c r="E3" s="101"/>
      <c r="F3" s="101"/>
      <c r="G3" s="101"/>
      <c r="H3" s="118" t="s">
        <v>64</v>
      </c>
      <c r="I3" s="118"/>
      <c r="J3" s="118"/>
      <c r="K3" s="118"/>
      <c r="L3" s="118"/>
      <c r="M3" s="118"/>
      <c r="N3" s="119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x14ac:dyDescent="0.2">
      <c r="A4" s="7"/>
      <c r="B4" s="70" t="s">
        <v>1</v>
      </c>
      <c r="C4" s="14"/>
      <c r="D4" s="22" t="s">
        <v>2</v>
      </c>
      <c r="E4" s="22"/>
      <c r="F4" s="14"/>
      <c r="G4" s="22" t="s">
        <v>3</v>
      </c>
      <c r="H4" s="14"/>
      <c r="I4" s="22" t="s">
        <v>4</v>
      </c>
      <c r="J4" s="14"/>
      <c r="K4" s="22" t="s">
        <v>5</v>
      </c>
      <c r="L4" s="14"/>
      <c r="M4" s="22" t="s">
        <v>6</v>
      </c>
      <c r="N4" s="15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x14ac:dyDescent="0.2">
      <c r="A5" s="7"/>
      <c r="B5" s="13"/>
      <c r="C5" s="16"/>
      <c r="D5" s="1"/>
      <c r="E5" s="51" t="s">
        <v>43</v>
      </c>
      <c r="F5" s="52"/>
      <c r="G5" s="109" t="s">
        <v>47</v>
      </c>
      <c r="H5" s="110"/>
      <c r="I5" s="109" t="s">
        <v>48</v>
      </c>
      <c r="J5" s="110"/>
      <c r="K5" s="94" t="s">
        <v>7</v>
      </c>
      <c r="L5" s="102"/>
      <c r="M5" s="103" t="s">
        <v>7</v>
      </c>
      <c r="N5" s="95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x14ac:dyDescent="0.2">
      <c r="A6" s="7"/>
      <c r="B6" s="70" t="s">
        <v>8</v>
      </c>
      <c r="C6" s="7"/>
      <c r="D6" s="7"/>
      <c r="E6" s="10"/>
      <c r="F6" s="22" t="s">
        <v>9</v>
      </c>
      <c r="G6" s="7"/>
      <c r="H6" s="7"/>
      <c r="I6" s="7"/>
      <c r="J6" s="30"/>
      <c r="K6" s="104"/>
      <c r="L6" s="104"/>
      <c r="M6" s="104"/>
      <c r="N6" s="9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">
      <c r="A7" s="7"/>
      <c r="B7" s="70" t="s">
        <v>10</v>
      </c>
      <c r="C7" s="23"/>
      <c r="D7" s="22" t="s">
        <v>0</v>
      </c>
      <c r="E7" s="19"/>
      <c r="F7" s="7"/>
      <c r="G7" s="7"/>
      <c r="H7" s="7"/>
      <c r="I7" s="7"/>
      <c r="J7" s="7"/>
      <c r="K7" s="22"/>
      <c r="L7" s="23"/>
      <c r="M7" s="23"/>
      <c r="N7" s="2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x14ac:dyDescent="0.2">
      <c r="A8" s="7"/>
      <c r="B8" s="70" t="s">
        <v>11</v>
      </c>
      <c r="C8" s="23"/>
      <c r="D8" s="22" t="s">
        <v>12</v>
      </c>
      <c r="E8" s="19"/>
      <c r="F8" s="7"/>
      <c r="G8" s="7"/>
      <c r="H8" s="7"/>
      <c r="I8" s="7"/>
      <c r="J8" s="7"/>
      <c r="K8" s="22"/>
      <c r="L8" s="23"/>
      <c r="M8" s="23"/>
      <c r="N8" s="1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2">
      <c r="A9" s="7"/>
      <c r="B9" s="70"/>
      <c r="C9" s="23"/>
      <c r="D9" s="22" t="s">
        <v>13</v>
      </c>
      <c r="E9" s="19"/>
      <c r="F9" s="7"/>
      <c r="G9" s="7"/>
      <c r="H9" s="7"/>
      <c r="I9" s="7"/>
      <c r="J9" s="7"/>
      <c r="K9" s="22"/>
      <c r="L9" s="23"/>
      <c r="M9" s="23"/>
      <c r="N9" s="1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">
      <c r="A10" s="7"/>
      <c r="B10" s="70"/>
      <c r="C10" s="25"/>
      <c r="D10" s="24" t="s">
        <v>14</v>
      </c>
      <c r="E10" s="20"/>
      <c r="F10" s="71"/>
      <c r="G10" s="11"/>
      <c r="H10" s="11"/>
      <c r="I10" s="11"/>
      <c r="J10" s="11"/>
      <c r="K10" s="24"/>
      <c r="L10" s="25"/>
      <c r="M10" s="25"/>
      <c r="N10" s="1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2">
      <c r="A11" s="7"/>
      <c r="B11" s="70" t="s">
        <v>15</v>
      </c>
      <c r="C11" s="23"/>
      <c r="D11" s="22"/>
      <c r="E11" s="19"/>
      <c r="F11" s="7"/>
      <c r="G11" s="7"/>
      <c r="H11" s="7"/>
      <c r="I11" s="7"/>
      <c r="J11" s="7"/>
      <c r="K11" s="22"/>
      <c r="L11" s="23"/>
      <c r="M11" s="23"/>
      <c r="N11" s="2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x14ac:dyDescent="0.2">
      <c r="A12" s="7"/>
      <c r="B12" s="70" t="s">
        <v>16</v>
      </c>
      <c r="C12" s="23"/>
      <c r="D12" s="22"/>
      <c r="E12" s="19"/>
      <c r="F12" s="7"/>
      <c r="G12" s="7"/>
      <c r="H12" s="7"/>
      <c r="I12" s="7"/>
      <c r="J12" s="7"/>
      <c r="K12" s="22"/>
      <c r="L12" s="23"/>
      <c r="M12" s="22"/>
      <c r="N12" s="15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2">
      <c r="A13" s="7"/>
      <c r="B13" s="70" t="s">
        <v>17</v>
      </c>
      <c r="C13" s="23"/>
      <c r="D13" s="22"/>
      <c r="E13" s="19"/>
      <c r="F13" s="7"/>
      <c r="G13" s="7"/>
      <c r="H13" s="7"/>
      <c r="I13" s="7"/>
      <c r="J13" s="7"/>
      <c r="K13" s="29"/>
      <c r="L13" s="23"/>
      <c r="M13" s="22"/>
      <c r="N13" s="1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3.8" thickBot="1" x14ac:dyDescent="0.25">
      <c r="A14" s="7"/>
      <c r="B14" s="72"/>
      <c r="C14" s="21"/>
      <c r="D14" s="22"/>
      <c r="E14" s="17"/>
      <c r="F14" s="7"/>
      <c r="G14" s="7"/>
      <c r="H14" s="7"/>
      <c r="I14" s="7"/>
      <c r="J14" s="2"/>
      <c r="K14" s="21"/>
      <c r="L14" s="28"/>
      <c r="M14" s="27"/>
      <c r="N14" s="18"/>
      <c r="O14" s="7"/>
      <c r="P14" s="11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2">
      <c r="B15" s="58" t="s">
        <v>18</v>
      </c>
      <c r="C15" s="59" t="s">
        <v>19</v>
      </c>
      <c r="D15" s="60" t="s">
        <v>49</v>
      </c>
      <c r="E15" s="85" t="s">
        <v>52</v>
      </c>
      <c r="F15" s="85" t="s">
        <v>20</v>
      </c>
      <c r="G15" s="85" t="s">
        <v>51</v>
      </c>
      <c r="H15" s="87" t="s">
        <v>21</v>
      </c>
      <c r="I15" s="88"/>
      <c r="J15" s="85" t="s">
        <v>22</v>
      </c>
      <c r="K15" s="85" t="s">
        <v>23</v>
      </c>
      <c r="L15" s="85" t="s">
        <v>24</v>
      </c>
      <c r="M15" s="64" t="s">
        <v>25</v>
      </c>
      <c r="N15" s="65" t="s">
        <v>26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2">
      <c r="B16" s="37"/>
      <c r="C16" s="105" t="s">
        <v>44</v>
      </c>
      <c r="D16" s="61" t="s">
        <v>50</v>
      </c>
      <c r="E16" s="86"/>
      <c r="F16" s="86"/>
      <c r="G16" s="86"/>
      <c r="H16" s="62" t="s">
        <v>27</v>
      </c>
      <c r="I16" s="63" t="s">
        <v>28</v>
      </c>
      <c r="J16" s="86"/>
      <c r="K16" s="86"/>
      <c r="L16" s="93"/>
      <c r="M16" s="98" t="s">
        <v>29</v>
      </c>
      <c r="N16" s="9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2:28" x14ac:dyDescent="0.2">
      <c r="B17" s="38"/>
      <c r="C17" s="106"/>
      <c r="D17" s="33"/>
      <c r="E17" s="7"/>
      <c r="F17" s="78"/>
      <c r="G17" s="107">
        <v>7000</v>
      </c>
      <c r="H17" s="40"/>
      <c r="I17" s="41"/>
      <c r="J17" s="78"/>
      <c r="K17" s="78"/>
      <c r="L17" s="78">
        <v>5</v>
      </c>
      <c r="M17" s="94" t="s">
        <v>7</v>
      </c>
      <c r="N17" s="95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2:28" ht="14.25" customHeight="1" x14ac:dyDescent="0.2">
      <c r="B18" s="38"/>
      <c r="C18" s="57" t="s">
        <v>46</v>
      </c>
      <c r="D18" s="67" t="s">
        <v>61</v>
      </c>
      <c r="E18" s="7"/>
      <c r="F18" s="79"/>
      <c r="G18" s="108"/>
      <c r="H18" s="42"/>
      <c r="I18" s="36"/>
      <c r="J18" s="79"/>
      <c r="K18" s="79"/>
      <c r="L18" s="79"/>
      <c r="M18" s="5"/>
      <c r="N18" s="12"/>
      <c r="O18" s="7"/>
      <c r="P18" s="7"/>
      <c r="Q18" s="7"/>
      <c r="R18" s="7"/>
      <c r="S18" s="68"/>
      <c r="T18" s="7"/>
      <c r="U18" s="7"/>
      <c r="V18" s="7"/>
      <c r="W18" s="7"/>
      <c r="X18" s="7"/>
      <c r="Y18" s="7"/>
      <c r="Z18" s="7"/>
      <c r="AA18" s="7"/>
      <c r="AB18" s="7"/>
    </row>
    <row r="19" spans="2:28" ht="14.25" customHeight="1" x14ac:dyDescent="0.2">
      <c r="B19" s="38"/>
      <c r="C19" s="32"/>
      <c r="D19" s="33">
        <v>113.9</v>
      </c>
      <c r="E19" s="89">
        <v>40</v>
      </c>
      <c r="F19" s="78">
        <v>150</v>
      </c>
      <c r="G19" s="91">
        <v>7000</v>
      </c>
      <c r="H19" s="43">
        <v>350</v>
      </c>
      <c r="I19" s="44">
        <v>30</v>
      </c>
      <c r="J19" s="76">
        <f>(F19*COS(RADIANS(E19-I20)))+(I19*COS(RADIANS(E19-H19+180)))</f>
        <v>128.94544551090164</v>
      </c>
      <c r="K19" s="78">
        <v>37</v>
      </c>
      <c r="L19" s="76">
        <f>(K19/J19)*60</f>
        <v>17.216583270576322</v>
      </c>
      <c r="M19" s="6"/>
      <c r="N19" s="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2:28" x14ac:dyDescent="0.2">
      <c r="B20" s="38"/>
      <c r="C20" s="115" t="s">
        <v>55</v>
      </c>
      <c r="D20" s="34"/>
      <c r="E20" s="90"/>
      <c r="F20" s="79"/>
      <c r="G20" s="92"/>
      <c r="H20" s="54">
        <f>(I20-E19)</f>
        <v>-8.8129324165458804</v>
      </c>
      <c r="I20" s="53">
        <f>E19+DEGREES(ASIN(I19/F19*SIN(RADIANS(E19-H19+180))))</f>
        <v>31.18706758345412</v>
      </c>
      <c r="J20" s="77">
        <f>(B20*COS(RADIANS(D20-G20)))+(F20*COS(RADIANS(D20-E20+180)))</f>
        <v>0</v>
      </c>
      <c r="K20" s="79"/>
      <c r="L20" s="77"/>
      <c r="M20" s="5"/>
      <c r="N20" s="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2:28" ht="13.5" customHeight="1" x14ac:dyDescent="0.2">
      <c r="B21" s="38"/>
      <c r="C21" s="116"/>
      <c r="D21" s="33"/>
      <c r="E21" s="89"/>
      <c r="F21" s="78"/>
      <c r="G21" s="91"/>
      <c r="H21" s="43"/>
      <c r="I21" s="44"/>
      <c r="J21" s="76"/>
      <c r="K21" s="78"/>
      <c r="L21" s="76">
        <v>0</v>
      </c>
      <c r="M21" s="6"/>
      <c r="N21" s="3"/>
      <c r="O21" s="7"/>
      <c r="P21" s="1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2:28" ht="14.25" customHeight="1" x14ac:dyDescent="0.2">
      <c r="B22" s="38"/>
      <c r="C22" s="115" t="s">
        <v>56</v>
      </c>
      <c r="D22" s="67" t="s">
        <v>62</v>
      </c>
      <c r="E22" s="90"/>
      <c r="F22" s="79"/>
      <c r="G22" s="92"/>
      <c r="H22" s="54"/>
      <c r="I22" s="53"/>
      <c r="J22" s="77"/>
      <c r="K22" s="79"/>
      <c r="L22" s="77"/>
      <c r="M22" s="5"/>
      <c r="N22" s="4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2:28" x14ac:dyDescent="0.2">
      <c r="B23" s="38"/>
      <c r="C23" s="116"/>
      <c r="D23" s="33">
        <v>116.9</v>
      </c>
      <c r="E23" s="111">
        <v>11</v>
      </c>
      <c r="F23" s="78">
        <v>150</v>
      </c>
      <c r="G23" s="107">
        <v>9000</v>
      </c>
      <c r="H23" s="45">
        <v>350</v>
      </c>
      <c r="I23" s="44">
        <v>30</v>
      </c>
      <c r="J23" s="76">
        <f>(F23*COS(RADIANS(E23-I24)))+(I23*COS(RADIANS(E23-H23+180)))</f>
        <v>121.60680835890618</v>
      </c>
      <c r="K23" s="78">
        <v>104</v>
      </c>
      <c r="L23" s="76">
        <f>(K23/J23)*60</f>
        <v>51.312916474079948</v>
      </c>
      <c r="M23" s="6"/>
      <c r="N23" s="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2:28" x14ac:dyDescent="0.2">
      <c r="B24" s="38"/>
      <c r="C24" s="117" t="s">
        <v>54</v>
      </c>
      <c r="D24" s="67" t="s">
        <v>60</v>
      </c>
      <c r="E24" s="112"/>
      <c r="F24" s="79"/>
      <c r="G24" s="108"/>
      <c r="H24" s="66">
        <f>(I24-E23)</f>
        <v>-4.1101183571097906</v>
      </c>
      <c r="I24" s="46">
        <f>E23+DEGREES(ASIN(I23/F23*SIN(RADIANS(E23-H23+180))))</f>
        <v>6.8898816428902094</v>
      </c>
      <c r="J24" s="77" t="e">
        <f>(B24*COS(RADIANS(D24-G24)))+(F24*COS(RADIANS(D24-E24+180)))</f>
        <v>#VALUE!</v>
      </c>
      <c r="K24" s="79"/>
      <c r="L24" s="77"/>
      <c r="M24" s="5"/>
      <c r="N24" s="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2:28" x14ac:dyDescent="0.2">
      <c r="B25" s="38"/>
      <c r="C25" s="116"/>
      <c r="D25" s="33">
        <v>115.3</v>
      </c>
      <c r="E25" s="111">
        <v>175</v>
      </c>
      <c r="F25" s="78">
        <v>150</v>
      </c>
      <c r="G25" s="78">
        <v>7000</v>
      </c>
      <c r="H25" s="45">
        <v>350</v>
      </c>
      <c r="I25" s="44">
        <v>30</v>
      </c>
      <c r="J25" s="76">
        <f>(F25*COS(RADIANS(G25-I26)))+(I25*COS(RADIANS(G25-H25+180)))</f>
        <v>173.73436600244119</v>
      </c>
      <c r="K25" s="78">
        <v>108</v>
      </c>
      <c r="L25" s="78">
        <f>(K25/J25)*60</f>
        <v>37.298320125731188</v>
      </c>
      <c r="M25" s="6"/>
      <c r="N25" s="3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2:28" x14ac:dyDescent="0.2">
      <c r="B26" s="38"/>
      <c r="C26" s="117" t="s">
        <v>57</v>
      </c>
      <c r="D26" s="67" t="s">
        <v>58</v>
      </c>
      <c r="E26" s="112"/>
      <c r="F26" s="79"/>
      <c r="G26" s="79"/>
      <c r="H26" s="66">
        <f>(I26-E25)</f>
        <v>0.99878182744279798</v>
      </c>
      <c r="I26" s="46">
        <f>E25+DEGREES(ASIN(I25/F25*SIN(RADIANS(E25-H25+180))))</f>
        <v>175.9987818274428</v>
      </c>
      <c r="J26" s="77" t="e">
        <f>(B26*COS(RADIANS(D26-G26)))+(F26*COS(RADIANS(D26-E26+180)))</f>
        <v>#VALUE!</v>
      </c>
      <c r="K26" s="79"/>
      <c r="L26" s="79"/>
      <c r="M26" s="5"/>
      <c r="N26" s="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2:28" ht="13.5" customHeight="1" x14ac:dyDescent="0.2">
      <c r="B27" s="38"/>
      <c r="C27" s="116"/>
      <c r="D27" s="33">
        <v>113.5</v>
      </c>
      <c r="E27" s="111"/>
      <c r="F27" s="78"/>
      <c r="G27" s="78"/>
      <c r="H27" s="45"/>
      <c r="I27" s="44"/>
      <c r="J27" s="76"/>
      <c r="K27" s="78"/>
      <c r="L27" s="78">
        <v>10</v>
      </c>
      <c r="M27" s="6"/>
      <c r="N27" s="3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2:28" x14ac:dyDescent="0.2">
      <c r="B28" s="38"/>
      <c r="C28" s="117" t="s">
        <v>59</v>
      </c>
      <c r="D28" s="67"/>
      <c r="E28" s="112"/>
      <c r="F28" s="79"/>
      <c r="G28" s="79"/>
      <c r="H28" s="35"/>
      <c r="I28" s="46"/>
      <c r="J28" s="77"/>
      <c r="K28" s="79"/>
      <c r="L28" s="79"/>
      <c r="M28" s="5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2:28" x14ac:dyDescent="0.2">
      <c r="B29" s="38"/>
      <c r="C29" s="116"/>
      <c r="D29" s="33"/>
      <c r="E29" s="111"/>
      <c r="F29" s="78"/>
      <c r="G29" s="78"/>
      <c r="H29" s="45"/>
      <c r="I29" s="44"/>
      <c r="J29" s="76"/>
      <c r="K29" s="78"/>
      <c r="L29" s="78">
        <v>0</v>
      </c>
      <c r="M29" s="6"/>
      <c r="N29" s="3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2:28" x14ac:dyDescent="0.2">
      <c r="B30" s="38"/>
      <c r="C30" s="117" t="s">
        <v>45</v>
      </c>
      <c r="D30" s="67" t="s">
        <v>58</v>
      </c>
      <c r="E30" s="112"/>
      <c r="F30" s="79"/>
      <c r="G30" s="79"/>
      <c r="H30" s="35"/>
      <c r="I30" s="46"/>
      <c r="J30" s="77"/>
      <c r="K30" s="79"/>
      <c r="L30" s="79"/>
      <c r="M30" s="5"/>
      <c r="N30" s="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2:28" x14ac:dyDescent="0.2">
      <c r="B31" s="38"/>
      <c r="C31" s="116"/>
      <c r="D31" s="33">
        <v>113.5</v>
      </c>
      <c r="E31" s="111">
        <v>249</v>
      </c>
      <c r="F31" s="78">
        <v>150</v>
      </c>
      <c r="G31" s="78">
        <v>6000</v>
      </c>
      <c r="H31" s="45">
        <v>350</v>
      </c>
      <c r="I31" s="44">
        <v>30</v>
      </c>
      <c r="J31" s="76">
        <f>(F31*COS(RADIANS(G31-I32)))+(I31*COS(RADIANS(G31-H31+180)))</f>
        <v>150.92380447641602</v>
      </c>
      <c r="K31" s="78">
        <v>58</v>
      </c>
      <c r="L31" s="78">
        <f>(K31/J31)*60</f>
        <v>23.057992820104126</v>
      </c>
      <c r="M31" s="6"/>
      <c r="N31" s="3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2:28" x14ac:dyDescent="0.2">
      <c r="B32" s="38"/>
      <c r="C32" s="117" t="s">
        <v>46</v>
      </c>
      <c r="D32" s="67" t="s">
        <v>53</v>
      </c>
      <c r="E32" s="112"/>
      <c r="F32" s="79"/>
      <c r="G32" s="79"/>
      <c r="H32" s="66">
        <f>(I32-E31)</f>
        <v>11.322162320991765</v>
      </c>
      <c r="I32" s="46">
        <f>E31+DEGREES(ASIN(I31/F31*SIN(RADIANS(E31-H31+180))))</f>
        <v>260.32216232099177</v>
      </c>
      <c r="J32" s="77" t="e">
        <f>(B32*COS(RADIANS(D32-G32)))+(F32*COS(RADIANS(D32-E32+180)))</f>
        <v>#VALUE!</v>
      </c>
      <c r="K32" s="79"/>
      <c r="L32" s="79"/>
      <c r="M32" s="5"/>
      <c r="N32" s="4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">
      <c r="B33" s="38"/>
      <c r="C33" s="116"/>
      <c r="D33" s="49">
        <v>113.9</v>
      </c>
      <c r="E33" s="111"/>
      <c r="F33" s="78"/>
      <c r="G33" s="78"/>
      <c r="H33" s="45"/>
      <c r="I33" s="44"/>
      <c r="J33" s="78"/>
      <c r="K33" s="78"/>
      <c r="L33" s="78">
        <v>5</v>
      </c>
      <c r="M33" s="6"/>
      <c r="N33" s="3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">
      <c r="B34" s="38"/>
      <c r="C34" s="117" t="s">
        <v>44</v>
      </c>
      <c r="D34" s="32"/>
      <c r="E34" s="112"/>
      <c r="F34" s="79"/>
      <c r="G34" s="79"/>
      <c r="H34" s="35"/>
      <c r="I34" s="46"/>
      <c r="J34" s="79"/>
      <c r="K34" s="79"/>
      <c r="L34" s="79"/>
      <c r="M34" s="5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">
      <c r="B35" s="38"/>
      <c r="C35" s="116"/>
      <c r="D35" s="49"/>
      <c r="E35" s="78"/>
      <c r="F35" s="78"/>
      <c r="G35" s="78"/>
      <c r="H35" s="45"/>
      <c r="I35" s="44"/>
      <c r="J35" s="78"/>
      <c r="K35" s="78"/>
      <c r="L35" s="78"/>
      <c r="M35" s="6"/>
      <c r="N35" s="3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">
      <c r="B36" s="38"/>
      <c r="C36" s="78"/>
      <c r="D36" s="32"/>
      <c r="E36" s="79"/>
      <c r="F36" s="79"/>
      <c r="G36" s="79"/>
      <c r="H36" s="35"/>
      <c r="I36" s="46"/>
      <c r="J36" s="79"/>
      <c r="K36" s="79"/>
      <c r="L36" s="79"/>
      <c r="M36" s="5"/>
      <c r="N36" s="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">
      <c r="B37" s="38"/>
      <c r="C37" s="79"/>
      <c r="D37" s="49"/>
      <c r="E37" s="78"/>
      <c r="F37" s="78"/>
      <c r="G37" s="78"/>
      <c r="H37" s="45"/>
      <c r="I37" s="44"/>
      <c r="J37" s="78"/>
      <c r="K37" s="78"/>
      <c r="L37" s="78"/>
      <c r="M37" s="6"/>
      <c r="N37" s="3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x14ac:dyDescent="0.2">
      <c r="B38" s="38"/>
      <c r="C38" s="78"/>
      <c r="D38" s="32"/>
      <c r="E38" s="79"/>
      <c r="F38" s="79"/>
      <c r="G38" s="79"/>
      <c r="H38" s="35"/>
      <c r="I38" s="46"/>
      <c r="J38" s="79"/>
      <c r="K38" s="79"/>
      <c r="L38" s="79"/>
      <c r="M38" s="5"/>
      <c r="N38" s="4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x14ac:dyDescent="0.2">
      <c r="B39" s="38"/>
      <c r="C39" s="79"/>
      <c r="D39" s="49"/>
      <c r="E39" s="78"/>
      <c r="F39" s="78"/>
      <c r="G39" s="78"/>
      <c r="H39" s="45"/>
      <c r="I39" s="44"/>
      <c r="J39" s="78"/>
      <c r="K39" s="78"/>
      <c r="L39" s="78"/>
      <c r="M39" s="6"/>
      <c r="N39" s="3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3.8" thickBot="1" x14ac:dyDescent="0.25">
      <c r="B40" s="38"/>
      <c r="C40" s="113"/>
      <c r="D40" s="50"/>
      <c r="E40" s="84"/>
      <c r="F40" s="84"/>
      <c r="G40" s="84"/>
      <c r="H40" s="47"/>
      <c r="I40" s="48"/>
      <c r="J40" s="84"/>
      <c r="K40" s="84"/>
      <c r="L40" s="84"/>
      <c r="M40" s="96" t="s">
        <v>30</v>
      </c>
      <c r="N40" s="9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3.8" thickBot="1" x14ac:dyDescent="0.25">
      <c r="B41" s="39"/>
      <c r="C41" s="114"/>
      <c r="D41" s="9"/>
      <c r="E41" s="7"/>
      <c r="F41" s="7"/>
      <c r="G41" s="8"/>
      <c r="H41" s="8"/>
      <c r="I41" s="82" t="s">
        <v>31</v>
      </c>
      <c r="J41" s="83"/>
      <c r="K41" s="31">
        <f>IF(SUM(K17:K40)&gt;0,SUM(K17:K40),"")</f>
        <v>307</v>
      </c>
      <c r="L41" s="31">
        <f>IF(SUM(L17:L40)&gt;0,SUM(L17:L40),"")</f>
        <v>148.88581269049158</v>
      </c>
      <c r="M41" s="80" t="s">
        <v>7</v>
      </c>
      <c r="N41" s="81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2">
      <c r="A42" s="7"/>
      <c r="B42" s="5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56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x14ac:dyDescent="0.2">
      <c r="A43" s="7"/>
      <c r="B43" s="5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56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2">
      <c r="A44" s="7"/>
      <c r="B44" s="55" t="s">
        <v>39</v>
      </c>
      <c r="C44" s="69" t="s">
        <v>40</v>
      </c>
      <c r="D44" s="69"/>
      <c r="E44" s="69" t="s">
        <v>41</v>
      </c>
      <c r="F44" s="69"/>
      <c r="G44" s="69" t="s">
        <v>42</v>
      </c>
      <c r="H44" s="69"/>
      <c r="I44" s="69"/>
      <c r="J44" s="69"/>
      <c r="K44" s="69"/>
      <c r="L44" s="69"/>
      <c r="M44" s="69"/>
      <c r="N44" s="56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3.8" thickBot="1" x14ac:dyDescent="0.25">
      <c r="A45" s="7"/>
      <c r="B45" s="73" t="s">
        <v>32</v>
      </c>
      <c r="C45" s="74" t="s">
        <v>34</v>
      </c>
      <c r="D45" s="74">
        <v>2</v>
      </c>
      <c r="E45" s="74" t="s">
        <v>33</v>
      </c>
      <c r="F45" s="74">
        <v>20</v>
      </c>
      <c r="G45" s="74" t="s">
        <v>35</v>
      </c>
      <c r="H45" s="74">
        <v>3</v>
      </c>
      <c r="I45" s="74" t="s">
        <v>36</v>
      </c>
      <c r="J45" s="74">
        <v>6</v>
      </c>
      <c r="K45" s="74" t="s">
        <v>37</v>
      </c>
      <c r="L45" s="74">
        <v>9</v>
      </c>
      <c r="M45" s="74" t="s">
        <v>38</v>
      </c>
      <c r="N45" s="75">
        <f>(D45+F45+H45+J45+L45)</f>
        <v>40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x14ac:dyDescent="0.2"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"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5:28" x14ac:dyDescent="0.2"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5:28" x14ac:dyDescent="0.2"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5:28" x14ac:dyDescent="0.2"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5:28" x14ac:dyDescent="0.2"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5:28" x14ac:dyDescent="0.2"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5:28" x14ac:dyDescent="0.2"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5:28" x14ac:dyDescent="0.2"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5:28" x14ac:dyDescent="0.2"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5:28" x14ac:dyDescent="0.2"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5:28" x14ac:dyDescent="0.2"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5:28" x14ac:dyDescent="0.2"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5:28" x14ac:dyDescent="0.2"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5:28" x14ac:dyDescent="0.2"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5:28" x14ac:dyDescent="0.2"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5:28" x14ac:dyDescent="0.2"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5:28" x14ac:dyDescent="0.2"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5:28" x14ac:dyDescent="0.2"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5:28" x14ac:dyDescent="0.2"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5:28" x14ac:dyDescent="0.2"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5:28" x14ac:dyDescent="0.2"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5:28" x14ac:dyDescent="0.2"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5:28" x14ac:dyDescent="0.2"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5:28" x14ac:dyDescent="0.2"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5:28" x14ac:dyDescent="0.2"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5:28" x14ac:dyDescent="0.2"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5:28" x14ac:dyDescent="0.2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5:28" x14ac:dyDescent="0.2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5:28" x14ac:dyDescent="0.2"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5:28" x14ac:dyDescent="0.2"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5:28" x14ac:dyDescent="0.2"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5:28" x14ac:dyDescent="0.2"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5:28" x14ac:dyDescent="0.2"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5:28" x14ac:dyDescent="0.2"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5:28" x14ac:dyDescent="0.2"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5:28" x14ac:dyDescent="0.2"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5:28" x14ac:dyDescent="0.2"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5:28" x14ac:dyDescent="0.2"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5:28" x14ac:dyDescent="0.2"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5:28" x14ac:dyDescent="0.2"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5:28" x14ac:dyDescent="0.2"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5:28" x14ac:dyDescent="0.2"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5:28" x14ac:dyDescent="0.2"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5:28" x14ac:dyDescent="0.2"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5:28" x14ac:dyDescent="0.2"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5:28" x14ac:dyDescent="0.2"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5:28" x14ac:dyDescent="0.2"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5:28" x14ac:dyDescent="0.2"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5:28" x14ac:dyDescent="0.2"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5:28" x14ac:dyDescent="0.2"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5:28" x14ac:dyDescent="0.2"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5:28" x14ac:dyDescent="0.2"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5:28" x14ac:dyDescent="0.2"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5:28" x14ac:dyDescent="0.2"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5:28" x14ac:dyDescent="0.2"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5:28" x14ac:dyDescent="0.2"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5:28" x14ac:dyDescent="0.2"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5:28" x14ac:dyDescent="0.2"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5:28" x14ac:dyDescent="0.2"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5:28" x14ac:dyDescent="0.2"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5:28" x14ac:dyDescent="0.2"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5:28" x14ac:dyDescent="0.2"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5:28" x14ac:dyDescent="0.2"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5:28" x14ac:dyDescent="0.2"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5:28" x14ac:dyDescent="0.2"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5:28" x14ac:dyDescent="0.2"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5:28" x14ac:dyDescent="0.2"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5:28" x14ac:dyDescent="0.2"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5:28" x14ac:dyDescent="0.2"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5:28" x14ac:dyDescent="0.2"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5:28" x14ac:dyDescent="0.2"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5:28" x14ac:dyDescent="0.2"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5:28" x14ac:dyDescent="0.2"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5:28" x14ac:dyDescent="0.2"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5:28" x14ac:dyDescent="0.2"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5:28" x14ac:dyDescent="0.2"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5:28" x14ac:dyDescent="0.2"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5:28" x14ac:dyDescent="0.2"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5:28" x14ac:dyDescent="0.2"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5:28" x14ac:dyDescent="0.2"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5:28" x14ac:dyDescent="0.2"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5:28" x14ac:dyDescent="0.2"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5:28" x14ac:dyDescent="0.2"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5:28" x14ac:dyDescent="0.2"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5:28" x14ac:dyDescent="0.2"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5:28" x14ac:dyDescent="0.2"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5:28" x14ac:dyDescent="0.2"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5:28" x14ac:dyDescent="0.2"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5:28" x14ac:dyDescent="0.2"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5:28" x14ac:dyDescent="0.2"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5:28" x14ac:dyDescent="0.2"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5:28" x14ac:dyDescent="0.2"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5:28" x14ac:dyDescent="0.2"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5:28" x14ac:dyDescent="0.2"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5:28" x14ac:dyDescent="0.2"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5:28" x14ac:dyDescent="0.2"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5:28" x14ac:dyDescent="0.2"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5:28" x14ac:dyDescent="0.2"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5:28" x14ac:dyDescent="0.2"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5:28" x14ac:dyDescent="0.2"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5:28" x14ac:dyDescent="0.2"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5:28" x14ac:dyDescent="0.2"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5:28" x14ac:dyDescent="0.2"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5:28" x14ac:dyDescent="0.2"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5:28" x14ac:dyDescent="0.2"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5:28" x14ac:dyDescent="0.2"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5:28" x14ac:dyDescent="0.2"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5:28" x14ac:dyDescent="0.2"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5:28" x14ac:dyDescent="0.2"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5:28" x14ac:dyDescent="0.2"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5:28" x14ac:dyDescent="0.2"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5:28" x14ac:dyDescent="0.2"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5:28" x14ac:dyDescent="0.2"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5:28" x14ac:dyDescent="0.2"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5:28" x14ac:dyDescent="0.2"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5:28" x14ac:dyDescent="0.2"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5:28" x14ac:dyDescent="0.2"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5:28" x14ac:dyDescent="0.2"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5:28" x14ac:dyDescent="0.2"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5:28" x14ac:dyDescent="0.2"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5:28" x14ac:dyDescent="0.2"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5:28" x14ac:dyDescent="0.2"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5:28" x14ac:dyDescent="0.2"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5:28" x14ac:dyDescent="0.2"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5:28" x14ac:dyDescent="0.2"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5:28" x14ac:dyDescent="0.2"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5:28" x14ac:dyDescent="0.2"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5:28" x14ac:dyDescent="0.2"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5:28" x14ac:dyDescent="0.2"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5:28" x14ac:dyDescent="0.2"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5:28" x14ac:dyDescent="0.2"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5:28" x14ac:dyDescent="0.2"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5:28" x14ac:dyDescent="0.2"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5:28" x14ac:dyDescent="0.2"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5:28" x14ac:dyDescent="0.2"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5:28" x14ac:dyDescent="0.2"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5:28" x14ac:dyDescent="0.2"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5:28" x14ac:dyDescent="0.2"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5:28" x14ac:dyDescent="0.2"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5:28" x14ac:dyDescent="0.2"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5:28" x14ac:dyDescent="0.2"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5:28" x14ac:dyDescent="0.2"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5:28" x14ac:dyDescent="0.2"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5:28" x14ac:dyDescent="0.2"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5:28" x14ac:dyDescent="0.2"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5:28" x14ac:dyDescent="0.2"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5:28" x14ac:dyDescent="0.2"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5:28" x14ac:dyDescent="0.2"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5:28" x14ac:dyDescent="0.2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5:28" x14ac:dyDescent="0.2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5:28" x14ac:dyDescent="0.2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5:28" x14ac:dyDescent="0.2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5:28" x14ac:dyDescent="0.2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5:28" x14ac:dyDescent="0.2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5:28" x14ac:dyDescent="0.2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5:28" x14ac:dyDescent="0.2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5:28" x14ac:dyDescent="0.2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5:28" x14ac:dyDescent="0.2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5:28" x14ac:dyDescent="0.2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5:28" x14ac:dyDescent="0.2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5:28" x14ac:dyDescent="0.2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5:28" x14ac:dyDescent="0.2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5:28" x14ac:dyDescent="0.2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5:28" x14ac:dyDescent="0.2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5:28" x14ac:dyDescent="0.2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5:28" x14ac:dyDescent="0.2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5:28" x14ac:dyDescent="0.2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5:28" x14ac:dyDescent="0.2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5:28" x14ac:dyDescent="0.2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5:28" x14ac:dyDescent="0.2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5:28" x14ac:dyDescent="0.2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5:28" x14ac:dyDescent="0.2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5:28" x14ac:dyDescent="0.2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5:28" x14ac:dyDescent="0.2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5:28" x14ac:dyDescent="0.2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5:28" x14ac:dyDescent="0.2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5:28" x14ac:dyDescent="0.2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5:28" x14ac:dyDescent="0.2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5:28" x14ac:dyDescent="0.2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5:28" x14ac:dyDescent="0.2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5:28" x14ac:dyDescent="0.2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5:28" x14ac:dyDescent="0.2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5:28" x14ac:dyDescent="0.2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5:28" x14ac:dyDescent="0.2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5:28" x14ac:dyDescent="0.2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5:28" x14ac:dyDescent="0.2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5:28" x14ac:dyDescent="0.2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</sheetData>
  <mergeCells count="102">
    <mergeCell ref="F31:F32"/>
    <mergeCell ref="E33:E34"/>
    <mergeCell ref="C20:C21"/>
    <mergeCell ref="C22:C23"/>
    <mergeCell ref="C24:C25"/>
    <mergeCell ref="C26:C27"/>
    <mergeCell ref="C30:C31"/>
    <mergeCell ref="C32:C33"/>
    <mergeCell ref="C34:C35"/>
    <mergeCell ref="C28:C29"/>
    <mergeCell ref="E31:E32"/>
    <mergeCell ref="C36:C37"/>
    <mergeCell ref="C38:C39"/>
    <mergeCell ref="C40:C41"/>
    <mergeCell ref="G19:G20"/>
    <mergeCell ref="F37:F38"/>
    <mergeCell ref="E29:E30"/>
    <mergeCell ref="F29:F30"/>
    <mergeCell ref="E35:E36"/>
    <mergeCell ref="F35:F36"/>
    <mergeCell ref="G33:G34"/>
    <mergeCell ref="E39:E40"/>
    <mergeCell ref="F39:F40"/>
    <mergeCell ref="G39:G40"/>
    <mergeCell ref="J37:J38"/>
    <mergeCell ref="G37:G38"/>
    <mergeCell ref="E37:E38"/>
    <mergeCell ref="F33:F34"/>
    <mergeCell ref="G29:G30"/>
    <mergeCell ref="L35:L36"/>
    <mergeCell ref="L37:L38"/>
    <mergeCell ref="J35:J36"/>
    <mergeCell ref="G35:G36"/>
    <mergeCell ref="J29:J30"/>
    <mergeCell ref="J31:J32"/>
    <mergeCell ref="J33:J34"/>
    <mergeCell ref="K33:K34"/>
    <mergeCell ref="G31:G32"/>
    <mergeCell ref="G27:G28"/>
    <mergeCell ref="F25:F26"/>
    <mergeCell ref="F27:F28"/>
    <mergeCell ref="E21:E22"/>
    <mergeCell ref="E23:E24"/>
    <mergeCell ref="E27:E28"/>
    <mergeCell ref="E25:E26"/>
    <mergeCell ref="G23:G24"/>
    <mergeCell ref="G25:G26"/>
    <mergeCell ref="B3:G3"/>
    <mergeCell ref="H3:N3"/>
    <mergeCell ref="K5:L5"/>
    <mergeCell ref="M5:N5"/>
    <mergeCell ref="K6:N6"/>
    <mergeCell ref="C16:C17"/>
    <mergeCell ref="G17:G18"/>
    <mergeCell ref="F17:F18"/>
    <mergeCell ref="G5:H5"/>
    <mergeCell ref="I5:J5"/>
    <mergeCell ref="M40:N40"/>
    <mergeCell ref="M16:N16"/>
    <mergeCell ref="L29:L30"/>
    <mergeCell ref="K29:K30"/>
    <mergeCell ref="K19:K20"/>
    <mergeCell ref="K21:K22"/>
    <mergeCell ref="K23:K24"/>
    <mergeCell ref="L27:L28"/>
    <mergeCell ref="K27:K28"/>
    <mergeCell ref="J23:J24"/>
    <mergeCell ref="J25:J26"/>
    <mergeCell ref="F23:F24"/>
    <mergeCell ref="K15:K16"/>
    <mergeCell ref="L15:L16"/>
    <mergeCell ref="J17:J18"/>
    <mergeCell ref="J19:J20"/>
    <mergeCell ref="L25:L26"/>
    <mergeCell ref="K25:K26"/>
    <mergeCell ref="L17:L18"/>
    <mergeCell ref="E15:E16"/>
    <mergeCell ref="F15:F16"/>
    <mergeCell ref="G15:G16"/>
    <mergeCell ref="H15:I15"/>
    <mergeCell ref="J15:J16"/>
    <mergeCell ref="F21:F22"/>
    <mergeCell ref="E19:E20"/>
    <mergeCell ref="F19:F20"/>
    <mergeCell ref="J21:J22"/>
    <mergeCell ref="G21:G22"/>
    <mergeCell ref="I41:J41"/>
    <mergeCell ref="K39:K40"/>
    <mergeCell ref="L39:L40"/>
    <mergeCell ref="J39:J40"/>
    <mergeCell ref="K31:K32"/>
    <mergeCell ref="J27:J28"/>
    <mergeCell ref="L19:L20"/>
    <mergeCell ref="L21:L22"/>
    <mergeCell ref="L23:L24"/>
    <mergeCell ref="K17:K18"/>
    <mergeCell ref="M41:N41"/>
    <mergeCell ref="K35:K36"/>
    <mergeCell ref="K37:K38"/>
    <mergeCell ref="L31:L32"/>
    <mergeCell ref="L33:L34"/>
    <mergeCell ref="M17:N17"/>
  </mergeCells>
  <phoneticPr fontId="2"/>
  <pageMargins left="0.75" right="0.75" top="1" bottom="1" header="0.51200000000000001" footer="0.51200000000000001"/>
  <pageSetup paperSize="1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ヒラオカ　チヨコ;Peter Steeger</dc:creator>
  <cp:lastModifiedBy>technocrat</cp:lastModifiedBy>
  <cp:lastPrinted>2013-06-04T02:10:56Z</cp:lastPrinted>
  <dcterms:created xsi:type="dcterms:W3CDTF">2005-02-20T01:52:29Z</dcterms:created>
  <dcterms:modified xsi:type="dcterms:W3CDTF">2013-06-04T02:13:40Z</dcterms:modified>
</cp:coreProperties>
</file>